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zept &amp; Preis" sheetId="1" r:id="rId1"/>
    <sheet name="Inventur &amp; Ist-WE" sheetId="2" r:id="rId2"/>
    <sheet name="Menu Engineering" sheetId="3" r:id="rId3"/>
  </sheets>
  <calcPr calcId="191029" fullCalcOnLoad="1" forceFullCalc="1" calcMode="auto"/>
</workbook>
</file>

<file path=xl/styles.xml><?xml version="1.0" encoding="utf-8"?>
<styleSheet xmlns="http://schemas.openxmlformats.org/spreadsheetml/2006/main">
  <numFmts count="1">
    <numFmt numFmtId="164" formatCode="#,##0.00 [$€-407]"/>
  </numFmts>
  <fonts count="5">
    <font>
      <sz val="11"/>
      <name val="Aptos"/>
      <color rgb="FF17231C"/>
    </font>
    <font>
      <b/>
      <sz val="20"/>
      <name val="Aptos Display"/>
      <color rgb="FFFFFFFF"/>
    </font>
    <font>
      <sz val="11"/>
      <name val="Aptos"/>
      <color rgb="FF496156"/>
    </font>
    <font>
      <b/>
      <sz val="11"/>
      <name val="Aptos"/>
      <color rgb="FFFFFFFF"/>
    </font>
    <font>
      <b/>
      <sz val="11"/>
      <name val="Aptos"/>
      <color rgb="FF173F2A"/>
    </font>
  </fonts>
  <fills count="7">
    <fill>
      <patternFill patternType="none"/>
    </fill>
    <fill>
      <patternFill patternType="gray125"/>
    </fill>
    <fill>
      <patternFill patternType="solid">
        <fgColor rgb="FF123D2A"/>
        <bgColor indexed="64"/>
      </patternFill>
    </fill>
    <fill>
      <patternFill patternType="solid">
        <fgColor rgb="FFE8F1EB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F5F7F5"/>
        <bgColor indexed="64"/>
      </patternFill>
    </fill>
    <fill>
      <patternFill patternType="solid">
        <fgColor rgb="FFD6E8DB"/>
        <bgColor indexed="64"/>
      </patternFill>
    </fill>
  </fills>
  <borders count="2">
    <border>
      <left/>
      <right/>
      <top/>
      <bottom/>
      <diagonal/>
    </border>
    <border>
      <left style="thin">
        <color rgb="FFD5DED8"/>
      </left>
      <right style="thin">
        <color rgb="FFD5DED8"/>
      </right>
      <top style="thin">
        <color rgb="FFD5DED8"/>
      </top>
      <bottom style="thin">
        <color rgb="FFD5DED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3" fillId="2" borderId="1" xfId="0" applyFont="1" applyFill="1" applyBorder="1" applyAlignment="1">
      <alignment wrapText="1" vertical="center"/>
    </xf>
    <xf numFmtId="0" fontId="4" fillId="6" borderId="1" xfId="0" applyFont="1" applyFill="1" applyBorder="1"/>
    <xf numFmtId="0" fontId="0" fillId="0" borderId="1" xfId="0" applyBorder="1"/>
    <xf numFmtId="0" fontId="4" fillId="5" borderId="1" xfId="0" applyFont="1" applyFill="1" applyBorder="1"/>
    <xf numFmtId="0" fontId="2" fillId="5" borderId="1" xfId="0" applyFont="1" applyFill="1" applyBorder="1" applyAlignment="1">
      <alignment wrapText="1"/>
    </xf>
    <xf numFmtId="4" fontId="0" fillId="4" borderId="1" xfId="0" applyNumberFormat="1" applyFill="1" applyBorder="1"/>
    <xf numFmtId="164" fontId="0" fillId="4" borderId="1" xfId="0" applyNumberFormat="1" applyFill="1" applyBorder="1"/>
    <xf numFmtId="164" fontId="0" fillId="0" borderId="1" xfId="0" applyNumberFormat="1" applyBorder="1"/>
    <xf numFmtId="164" fontId="4" fillId="6" borderId="1" xfId="0" applyNumberFormat="1" applyFont="1" applyFill="1" applyBorder="1"/>
    <xf numFmtId="10" fontId="0" fillId="4" borderId="1" xfId="0" applyNumberFormat="1" applyFill="1" applyBorder="1"/>
    <xf numFmtId="10" fontId="0" fillId="0" borderId="1" xfId="0" applyNumberFormat="1" applyBorder="1"/>
    <xf numFmtId="0" fontId="4" fillId="0" borderId="1" xfId="0" applyFont="1" applyBorder="1"/>
    <xf numFmtId="4" fontId="4" fillId="6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8"/>
  <cols>
    <col min="1" max="1" width="28" customWidth="1"/>
    <col min="2" max="2" width="18" customWidth="1"/>
    <col min="3" max="3" width="46" customWidth="1"/>
    <col min="4" max="4" width="21" customWidth="1"/>
    <col min="5" max="5" width="20" customWidth="1"/>
  </cols>
  <sheetData>
    <row r="1" ht="30" customHeight="1">
      <c r="A1" s="1" t="inlineStr">
        <is>
          <t>REZEPT &amp; PREISKALKULATION</t>
        </is>
      </c>
    </row>
    <row r="2" ht="24" customHeight="1">
      <c r="A2" s="2" t="inlineStr">
        <is>
          <t>Beispiel: Pasta Pomodoro · Kalkulation für 1 Portion · alle Werte fiktiv · gelbe Felder sind Eingaben</t>
        </is>
      </c>
    </row>
    <row r="3">
      <c r="A3" s="6" t="inlineStr">
        <is>
          <t>Zweck</t>
        </is>
      </c>
      <c r="B3" s="7" t="inlineStr">
        <is>
          <t>Wareneinsatz je Portion und Netto-/Brutto-Verkaufspreis transparent planen.</t>
        </is>
      </c>
    </row>
    <row r="4" ht="24" customHeight="1">
      <c r="A4" s="3" t="inlineStr">
        <is>
          <t>Zutat</t>
        </is>
      </c>
      <c r="B4" s="3" t="inlineStr">
        <is>
          <t>Verbrauch je Portion</t>
        </is>
      </c>
      <c r="C4" s="3" t="inlineStr">
        <is>
          <t>Einkaufseinheit</t>
        </is>
      </c>
      <c r="D4" s="3" t="inlineStr">
        <is>
          <t>EK netto / Einkaufseinheit</t>
        </is>
      </c>
      <c r="E4" s="3" t="inlineStr">
        <is>
          <t>Kosten netto / Portion</t>
        </is>
      </c>
    </row>
    <row r="5">
      <c r="A5" t="inlineStr">
        <is>
          <t>Pasta</t>
        </is>
      </c>
      <c r="B5" s="8">
        <v>0.18</v>
      </c>
      <c r="C5" s="5" t="inlineStr">
        <is>
          <t>kg</t>
        </is>
      </c>
      <c r="D5" s="9">
        <v>2.6</v>
      </c>
      <c r="E5" s="10">
        <f>B5*D5</f>
        <v>0.468</v>
      </c>
    </row>
    <row r="6">
      <c r="A6" t="inlineStr">
        <is>
          <t>Tomaten</t>
        </is>
      </c>
      <c r="B6" s="8">
        <v>0.2</v>
      </c>
      <c r="C6" s="5" t="inlineStr">
        <is>
          <t>kg</t>
        </is>
      </c>
      <c r="D6" s="9">
        <v>3.2</v>
      </c>
      <c r="E6" s="10">
        <f>B6*D6</f>
        <v>0.64</v>
      </c>
    </row>
    <row r="7">
      <c r="A7" t="inlineStr">
        <is>
          <t>Basilikum</t>
        </is>
      </c>
      <c r="B7" s="8">
        <v>0.01</v>
      </c>
      <c r="C7" s="5" t="inlineStr">
        <is>
          <t>kg</t>
        </is>
      </c>
      <c r="D7" s="9">
        <v>18.0</v>
      </c>
      <c r="E7" s="10">
        <f>B7*D7</f>
        <v>0.18</v>
      </c>
    </row>
    <row r="8">
      <c r="A8" t="inlineStr">
        <is>
          <t>Parmesan</t>
        </is>
      </c>
      <c r="B8" s="8">
        <v>0.025</v>
      </c>
      <c r="C8" s="5" t="inlineStr">
        <is>
          <t>kg</t>
        </is>
      </c>
      <c r="D8" s="9">
        <v>22.0</v>
      </c>
      <c r="E8" s="10">
        <f>B8*D8</f>
        <v>0.55</v>
      </c>
    </row>
    <row r="9">
      <c r="A9" t="inlineStr">
        <is>
          <t>Olivenöl</t>
        </is>
      </c>
      <c r="B9" s="8">
        <v>0.015</v>
      </c>
      <c r="C9" s="5" t="inlineStr">
        <is>
          <t>l</t>
        </is>
      </c>
      <c r="D9" s="9">
        <v>9.5</v>
      </c>
      <c r="E9" s="10">
        <f>B9*D9</f>
        <v>0.1425</v>
      </c>
    </row>
    <row r="10">
      <c r="A10" t="inlineStr">
        <is>
          <t>Verpackung</t>
        </is>
      </c>
      <c r="B10" s="8">
        <v>1</v>
      </c>
      <c r="C10" s="5" t="inlineStr">
        <is>
          <t>Stück</t>
        </is>
      </c>
      <c r="D10" s="9">
        <v>0.28</v>
      </c>
      <c r="E10" s="10">
        <f>B10*D10</f>
        <v>0.28</v>
      </c>
    </row>
    <row r="11">
      <c r="A11" s="4" t="inlineStr">
        <is>
          <t>Wareneinsatz je Portion</t>
        </is>
      </c>
      <c r="B11"/>
      <c r="C11"/>
      <c r="D11"/>
      <c r="E11" s="11">
        <f>SUM(E5:E10)</f>
        <v>2.2605</v>
      </c>
    </row>
    <row r="12"/>
    <row r="13">
      <c r="A13" s="4" t="inlineStr">
        <is>
          <t>Preisparameter</t>
        </is>
      </c>
      <c r="B13" s="4" t="inlineStr">
        <is>
          <t>Eingabe</t>
        </is>
      </c>
      <c r="C13" s="4" t="inlineStr">
        <is>
          <t>Ergebnis</t>
        </is>
      </c>
    </row>
    <row r="14">
      <c r="A14" s="6" t="inlineStr">
        <is>
          <t>Verkaufspreis netto</t>
        </is>
      </c>
      <c r="B14" s="9">
        <v>12.5</v>
      </c>
      <c r="C14" s="7" t="inlineStr">
        <is>
          <t>ohne Umsatzsteuer</t>
        </is>
      </c>
    </row>
    <row r="15">
      <c r="A15" s="6" t="inlineStr">
        <is>
          <t>USt.-Satz (Auswahl/frei)</t>
        </is>
      </c>
      <c r="B15" s="12">
        <v>0.19</v>
      </c>
      <c r="C15" s="7" t="inlineStr">
        <is>
          <t>0 %, 7 %, 19 % oder eigener Dezimalwert; keine Steuerberatung</t>
        </is>
      </c>
    </row>
    <row r="16">
      <c r="A16" s="6" t="inlineStr">
        <is>
          <t>Verkaufspreis brutto</t>
        </is>
      </c>
      <c r="B16" s="11">
        <f>B14*(1+B15)</f>
        <v>14.875</v>
      </c>
      <c r="C16" s="7" t="inlineStr">
        <is>
          <t>Netto × (1 + gewählter Satz)</t>
        </is>
      </c>
    </row>
    <row r="17">
      <c r="A17" s="6" t="inlineStr">
        <is>
          <t>Wareneinsatzquote netto</t>
        </is>
      </c>
      <c r="B17" s="13">
        <f>IF(B14&gt;0,E11/B14,"")</f>
        <v>0.18084000000000003</v>
      </c>
      <c r="C17" s="7" t="inlineStr">
        <is>
          <t>Wareneinsatz / Nettoverkauf; ohne positiven Preis keine valide Quote</t>
        </is>
      </c>
    </row>
    <row r="18">
      <c r="A18" s="6" t="inlineStr">
        <is>
          <t>Deckungsbeitrag je Portion</t>
        </is>
      </c>
      <c r="B18" s="11">
        <f>B14-E11</f>
        <v>10.2395</v>
      </c>
      <c r="C18" s="7" t="inlineStr">
        <is>
          <t>vor Personal-, Raum- und sonstigen Kosten</t>
        </is>
      </c>
    </row>
  </sheetData>
  <autoFilter ref="A4:E10"/>
  <mergeCells count="2">
    <mergeCell ref="A1:E1"/>
    <mergeCell ref="A2:E2"/>
  </mergeCells>
  <dataValidations count="4">
    <dataValidation type="decimal" operator="greaterThanOrEqual" allowBlank="1" showInputMessage="1" promptTitle="Eingabe prüfen" prompt="Verbrauch je Portion muss mindestens 0 sein." showErrorMessage="1" errorTitle="Ungültige Eingabe" error="Verbrauch je Portion muss mindestens 0 sein." sqref="B5:B10">
      <formula1>0</formula1>
    </dataValidation>
    <dataValidation type="decimal" operator="greaterThanOrEqual" allowBlank="1" showInputMessage="1" promptTitle="Eingabe prüfen" prompt="Netto-Einkaufspreis muss mindestens 0 sein." showErrorMessage="1" errorTitle="Ungültige Eingabe" error="Netto-Einkaufspreis muss mindestens 0 sein." sqref="D5:D10">
      <formula1>0</formula1>
    </dataValidation>
    <dataValidation type="decimal" operator="greaterThanOrEqual" allowBlank="1" showInputMessage="1" promptTitle="Eingabe prüfen" prompt="Netto-Verkaufspreis muss mindestens 0 sein." showErrorMessage="1" errorTitle="Ungültige Eingabe" error="Netto-Verkaufspreis muss mindestens 0 sein." sqref="B14">
      <formula1>0</formula1>
    </dataValidation>
    <dataValidation type="decimal" operator="between" allowBlank="1" showInputMessage="1" promptTitle="Eingabe prüfen" prompt="USt.-Satz als Dezimalwert zwischen 0 und 1 eingeben, z. B. 0,07 oder 0,19." showErrorMessage="1" errorTitle="Ungültige Eingabe" error="USt.-Satz als Dezimalwert zwischen 0 und 1 eingeben, z. B. 0,07 oder 0,19." sqref="B15">
      <formula1>0</formula1>
      <formula2>1</formula2>
    </dataValidation>
  </dataValidations>
  <pageMargins left="0.35" right="0.35" top="0.5" bottom="0.5" header="0.2" footer="0.2"/>
  <pageSetup orientation="landscape" fitToWidth="1" fitToHeight="0"/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8"/>
  <cols>
    <col min="1" max="1" width="26" customWidth="1"/>
    <col min="2" max="2" width="20" customWidth="1"/>
    <col min="3" max="3" width="14" customWidth="1"/>
    <col min="4" max="4" width="16" customWidth="1"/>
    <col min="5" max="5" width="25" customWidth="1"/>
    <col min="6" max="6" width="21" customWidth="1"/>
  </cols>
  <sheetData>
    <row r="1" ht="30" customHeight="1">
      <c r="A1" s="1" t="inlineStr">
        <is>
          <t>INVENTUR &amp; IST-WARENEINSATZ</t>
        </is>
      </c>
    </row>
    <row r="2" ht="24" customHeight="1">
      <c r="A2" s="2" t="inlineStr">
        <is>
          <t>Standort: Beispielrestaurant Mitte · Inventurstichtag: 31.10.2026 · alle Werte fiktiv · Netto-Betrachtung</t>
        </is>
      </c>
    </row>
    <row r="3">
      <c r="A3" s="6" t="inlineStr">
        <is>
          <t>Hinweis</t>
        </is>
      </c>
      <c r="B3" s="7" t="inlineStr">
        <is>
          <t>Anfangsbestand + Einkäufe − Endbestand = Ist-Wareneinsatz. Umsatz und Bestände müssen denselben Zeitraum betreffen.</t>
        </is>
      </c>
    </row>
    <row r="4" ht="24" customHeight="1">
      <c r="A4" s="3" t="inlineStr">
        <is>
          <t>Artikel</t>
        </is>
      </c>
      <c r="B4" s="3" t="inlineStr">
        <is>
          <t>Lagerort</t>
        </is>
      </c>
      <c r="C4" s="3" t="inlineStr">
        <is>
          <t>Menge</t>
        </is>
      </c>
      <c r="D4" s="3" t="inlineStr">
        <is>
          <t>Einheit</t>
        </is>
      </c>
      <c r="E4" s="3" t="inlineStr">
        <is>
          <t>Netto-Einstand / Einheit</t>
        </is>
      </c>
      <c r="F4" s="3" t="inlineStr">
        <is>
          <t>Endbestand netto</t>
        </is>
      </c>
    </row>
    <row r="5">
      <c r="A5" t="inlineStr">
        <is>
          <t>Pasta</t>
        </is>
      </c>
      <c r="B5" s="8" t="inlineStr">
        <is>
          <t>Trockenlager</t>
        </is>
      </c>
      <c r="C5" s="8">
        <v>18</v>
      </c>
      <c r="D5" s="5" t="inlineStr">
        <is>
          <t>kg</t>
        </is>
      </c>
      <c r="E5" s="9">
        <v>2.6</v>
      </c>
      <c r="F5" s="10">
        <f>C5*E5</f>
        <v>46.8</v>
      </c>
    </row>
    <row r="6">
      <c r="A6" t="inlineStr">
        <is>
          <t>Tomaten</t>
        </is>
      </c>
      <c r="B6" s="8" t="inlineStr">
        <is>
          <t>Kühlhaus</t>
        </is>
      </c>
      <c r="C6" s="8">
        <v>24</v>
      </c>
      <c r="D6" s="5" t="inlineStr">
        <is>
          <t>kg</t>
        </is>
      </c>
      <c r="E6" s="9">
        <v>3.2</v>
      </c>
      <c r="F6" s="10">
        <f>C6*E6</f>
        <v>76.8</v>
      </c>
    </row>
    <row r="7">
      <c r="A7" t="inlineStr">
        <is>
          <t>Parmesan</t>
        </is>
      </c>
      <c r="B7" s="8" t="inlineStr">
        <is>
          <t>Kühlhaus</t>
        </is>
      </c>
      <c r="C7" s="8">
        <v>7.5</v>
      </c>
      <c r="D7" s="5" t="inlineStr">
        <is>
          <t>kg</t>
        </is>
      </c>
      <c r="E7" s="9">
        <v>22.0</v>
      </c>
      <c r="F7" s="10">
        <f>C7*E7</f>
        <v>165.0</v>
      </c>
    </row>
    <row r="8">
      <c r="A8" t="inlineStr">
        <is>
          <t>Olivenöl</t>
        </is>
      </c>
      <c r="B8" s="8" t="inlineStr">
        <is>
          <t>Getränkelager</t>
        </is>
      </c>
      <c r="C8" s="8">
        <v>12</v>
      </c>
      <c r="D8" s="5" t="inlineStr">
        <is>
          <t>l</t>
        </is>
      </c>
      <c r="E8" s="9">
        <v>9.5</v>
      </c>
      <c r="F8" s="10">
        <f>C8*E8</f>
        <v>114.0</v>
      </c>
    </row>
    <row r="9">
      <c r="A9" t="inlineStr">
        <is>
          <t>Wein Hausmarke</t>
        </is>
      </c>
      <c r="B9" s="8" t="inlineStr">
        <is>
          <t>Getränkelager</t>
        </is>
      </c>
      <c r="C9" s="8">
        <v>36</v>
      </c>
      <c r="D9" s="5" t="inlineStr">
        <is>
          <t>Flasche</t>
        </is>
      </c>
      <c r="E9" s="9">
        <v>5.8</v>
      </c>
      <c r="F9" s="10">
        <f>C9*E9</f>
        <v>208.8</v>
      </c>
    </row>
    <row r="10">
      <c r="A10" t="inlineStr">
        <is>
          <t>Verpackungen</t>
        </is>
      </c>
      <c r="B10" s="8" t="inlineStr">
        <is>
          <t>Trockenlager</t>
        </is>
      </c>
      <c r="C10" s="8">
        <v>120</v>
      </c>
      <c r="D10" s="5" t="inlineStr">
        <is>
          <t>Stück</t>
        </is>
      </c>
      <c r="E10" s="9">
        <v>0.28</v>
      </c>
      <c r="F10" s="10">
        <f>C10*E10</f>
        <v>33.6</v>
      </c>
    </row>
    <row r="11">
      <c r="A11" t="inlineStr">
        <is>
          <t>Kaffee</t>
        </is>
      </c>
      <c r="B11" s="8" t="inlineStr">
        <is>
          <t>Trockenlager</t>
        </is>
      </c>
      <c r="C11" s="8">
        <v>8</v>
      </c>
      <c r="D11" s="5" t="inlineStr">
        <is>
          <t>kg</t>
        </is>
      </c>
      <c r="E11" s="9">
        <v>16.5</v>
      </c>
      <c r="F11" s="10">
        <f>C11*E11</f>
        <v>132.0</v>
      </c>
    </row>
    <row r="12">
      <c r="A12" t="inlineStr">
        <is>
          <t>Mineralwasser</t>
        </is>
      </c>
      <c r="B12" s="8" t="inlineStr">
        <is>
          <t>Getränkelager</t>
        </is>
      </c>
      <c r="C12" s="8">
        <v>48</v>
      </c>
      <c r="D12" s="5" t="inlineStr">
        <is>
          <t>Flasche</t>
        </is>
      </c>
      <c r="E12" s="9">
        <v>0.62</v>
      </c>
      <c r="F12" s="10">
        <f>C12*E12</f>
        <v>29.76</v>
      </c>
    </row>
    <row r="13">
      <c r="A13" s="4" t="inlineStr">
        <is>
          <t>Endbestand gesamt</t>
        </is>
      </c>
      <c r="B13"/>
      <c r="C13"/>
      <c r="D13"/>
      <c r="E13"/>
      <c r="F13" s="11">
        <f>SUM(F5:F12)</f>
        <v>806.76</v>
      </c>
    </row>
    <row r="14"/>
    <row r="15">
      <c r="A15" s="4" t="inlineStr">
        <is>
          <t>Periodenabgleich (Netto)</t>
        </is>
      </c>
      <c r="B15" s="4" t="inlineStr">
        <is>
          <t>Betrag</t>
        </is>
      </c>
      <c r="C15" s="4" t="inlineStr">
        <is>
          <t>Definition</t>
        </is>
      </c>
    </row>
    <row r="16">
      <c r="A16" s="6" t="inlineStr">
        <is>
          <t>Zeitraum</t>
        </is>
      </c>
      <c r="B16" s="8" t="inlineStr">
        <is>
          <t>01.10.2026–31.10.2026</t>
        </is>
      </c>
      <c r="C16" s="7" t="inlineStr">
        <is>
          <t>für Anfang, Einkäufe, Ende und Umsatz identisch</t>
        </is>
      </c>
    </row>
    <row r="17">
      <c r="A17" s="6" t="inlineStr">
        <is>
          <t>Anfangsbestand netto</t>
        </is>
      </c>
      <c r="B17" s="9">
        <v>1120.0</v>
      </c>
      <c r="C17" s="7" t="inlineStr">
        <is>
          <t>Bestand zu Periodenbeginn</t>
        </is>
      </c>
    </row>
    <row r="18">
      <c r="A18" s="6" t="inlineStr">
        <is>
          <t>Einkäufe netto</t>
        </is>
      </c>
      <c r="B18" s="9">
        <v>7850.0</v>
      </c>
      <c r="C18" s="7" t="inlineStr">
        <is>
          <t>Wareneingänge abzüglich Retouren im selben Zeitraum; als nichtnegative Nettosumme eingeben</t>
        </is>
      </c>
    </row>
    <row r="19">
      <c r="A19" s="6" t="inlineStr">
        <is>
          <t>Endbestand netto</t>
        </is>
      </c>
      <c r="B19" s="11">
        <f>F13</f>
        <v>806.76</v>
      </c>
      <c r="C19" s="7" t="inlineStr">
        <is>
          <t>Inventurwert am Periodenende</t>
        </is>
      </c>
    </row>
    <row r="20">
      <c r="A20" s="6" t="inlineStr">
        <is>
          <t>Ist-Wareneinsatz netto</t>
        </is>
      </c>
      <c r="B20" s="11">
        <f>B17+B18-B19</f>
        <v>8163.24</v>
      </c>
      <c r="C20" s="7" t="inlineStr">
        <is>
          <t>Anfang + Einkäufe − Ende</t>
        </is>
      </c>
    </row>
    <row r="21">
      <c r="A21" s="6" t="inlineStr">
        <is>
          <t>Netto-Umsatz</t>
        </is>
      </c>
      <c r="B21" s="9">
        <v>28500.0</v>
      </c>
      <c r="C21" s="7" t="inlineStr">
        <is>
          <t>Umsatz desselben Zeitraums</t>
        </is>
      </c>
    </row>
    <row r="22">
      <c r="A22" s="6" t="inlineStr">
        <is>
          <t>Ist-Wareneinsatzquote</t>
        </is>
      </c>
      <c r="B22" s="13">
        <f>IF(B21&gt;0,B20/B21,"")</f>
        <v>0.2864294736842105</v>
      </c>
      <c r="C22" s="7" t="inlineStr">
        <is>
          <t>Ist-Wareneinsatz / Netto-Umsatz; ohne positiven Umsatz keine valide Quote</t>
        </is>
      </c>
    </row>
    <row r="23">
      <c r="A23" s="6" t="inlineStr">
        <is>
          <t>Plausibilitätscheck</t>
        </is>
      </c>
      <c r="B23" s="14" t="str">
        <f>IF(OR(B20&lt;0,B21&lt;=0),"Prüfen","OK")</f>
        <v>OK</v>
      </c>
      <c r="C23" s="7" t="inlineStr">
        <is>
          <t>Prüfen = negativer Ist-Wareneinsatz oder keine valide Umsatzbasis; Zeitraum und Eingaben kontrollieren</t>
        </is>
      </c>
    </row>
  </sheetData>
  <autoFilter ref="A4:F12"/>
  <mergeCells count="2">
    <mergeCell ref="A1:F1"/>
    <mergeCell ref="A2:F2"/>
  </mergeCells>
  <dataValidations count="4">
    <dataValidation type="decimal" operator="greaterThanOrEqual" allowBlank="1" showInputMessage="1" promptTitle="Eingabe prüfen" prompt="Inventurmenge muss mindestens 0 sein." showErrorMessage="1" errorTitle="Ungültige Eingabe" error="Inventurmenge muss mindestens 0 sein." sqref="C5:C12">
      <formula1>0</formula1>
    </dataValidation>
    <dataValidation type="decimal" operator="greaterThanOrEqual" allowBlank="1" showInputMessage="1" promptTitle="Eingabe prüfen" prompt="Netto-Einstandspreis muss mindestens 0 sein." showErrorMessage="1" errorTitle="Ungültige Eingabe" error="Netto-Einstandspreis muss mindestens 0 sein." sqref="E5:E12">
      <formula1>0</formula1>
    </dataValidation>
    <dataValidation type="decimal" operator="greaterThanOrEqual" allowBlank="1" showInputMessage="1" promptTitle="Eingabe prüfen" prompt="Bestand und Einkäufe müssen als nichtnegative Nettosummen eingegeben werden." showErrorMessage="1" errorTitle="Ungültige Eingabe" error="Bestand und Einkäufe müssen als nichtnegative Nettosummen eingegeben werden." sqref="B17:B18">
      <formula1>0</formula1>
    </dataValidation>
    <dataValidation type="decimal" operator="greaterThanOrEqual" allowBlank="1" showInputMessage="1" promptTitle="Eingabe prüfen" prompt="Netto-Umsatz muss mindestens 0 sein." showErrorMessage="1" errorTitle="Ungültige Eingabe" error="Netto-Umsatz muss mindestens 0 sein." sqref="B21">
      <formula1>0</formula1>
    </dataValidation>
  </dataValidations>
  <pageMargins left="0.35" right="0.35" top="0.5" bottom="0.5" header="0.2" footer="0.2"/>
  <pageSetup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8"/>
  <cols>
    <col min="1" max="1" width="27" customWidth="1"/>
    <col min="2" max="2" width="18" customWidth="1"/>
    <col min="3" max="3" width="22" customWidth="1"/>
    <col min="4" max="4" width="22" customWidth="1"/>
    <col min="5" max="5" width="18" customWidth="1"/>
    <col min="6" max="6" width="19" customWidth="1"/>
    <col min="7" max="7" width="18" customWidth="1"/>
    <col min="8" max="8" width="20" customWidth="1"/>
  </cols>
  <sheetData>
    <row r="1" ht="30" customHeight="1">
      <c r="A1" s="1" t="inlineStr">
        <is>
          <t>RENNER-PENNER / MENU ENGINEERING</t>
        </is>
      </c>
    </row>
    <row r="2" ht="24" customHeight="1">
      <c r="A2" s="2" t="inlineStr">
        <is>
          <t>Fiktive Beispieldaten · Nettoverkauf und Nettokosten · DB = Deckungsbeitrag</t>
        </is>
      </c>
    </row>
    <row r="3">
      <c r="A3" s="6" t="inlineStr">
        <is>
          <t>Logik</t>
        </is>
      </c>
      <c r="B3" s="7" t="inlineStr">
        <is>
          <t>Beliebt ab 70 % des theoretisch gleichen Absatzanteils; hoher DB ab gewichtetem Ø-DB je verkauftem Gericht.</t>
        </is>
      </c>
    </row>
    <row r="4" ht="24" customHeight="1">
      <c r="A4" s="3" t="inlineStr">
        <is>
          <t>Gericht</t>
        </is>
      </c>
      <c r="B4" s="3" t="inlineStr">
        <is>
          <t>Verkaufte Einheiten</t>
        </is>
      </c>
      <c r="C4" s="3" t="inlineStr">
        <is>
          <t>Verkauf netto / Stück</t>
        </is>
      </c>
      <c r="D4" s="3" t="inlineStr">
        <is>
          <t>Kosten netto / Stück</t>
        </is>
      </c>
      <c r="E4" s="3" t="inlineStr">
        <is>
          <t>DB / Stück</t>
        </is>
      </c>
      <c r="F4" s="3" t="inlineStr">
        <is>
          <t>DB gesamt</t>
        </is>
      </c>
      <c r="G4" s="3" t="inlineStr">
        <is>
          <t>Absatzanteil</t>
        </is>
      </c>
      <c r="H4" s="3" t="inlineStr">
        <is>
          <t>Gruppe</t>
        </is>
      </c>
    </row>
    <row r="5">
      <c r="A5" t="inlineStr">
        <is>
          <t>Pasta Pomodoro</t>
        </is>
      </c>
      <c r="B5" s="8">
        <v>310</v>
      </c>
      <c r="C5" s="9">
        <v>12.5</v>
      </c>
      <c r="D5" s="9">
        <v>2.1</v>
      </c>
      <c r="E5" s="10">
        <f>C5-D5</f>
        <v>10.4</v>
      </c>
      <c r="F5" s="10">
        <f>B5*E5</f>
        <v>3224.0</v>
      </c>
      <c r="G5" s="13">
        <f>IFERROR(B5/$B$11,0)</f>
        <v>0.22627737226277372</v>
      </c>
      <c r="H5" s="14" t="str">
        <f>IF(OR(A5="",B5&lt;=0),"",IF(AND(G5&gt;=$B$15,E5&gt;=$B$14),"Renner",IF(AND(G5&gt;=$B$15,E5&lt;$B$14),"Arbeitspferd",IF(AND(G5&lt;$B$15,E5&gt;=$B$14),"Puzzle","Penner"))))</f>
        <v>Renner</v>
      </c>
    </row>
    <row r="6">
      <c r="A6" t="inlineStr">
        <is>
          <t>Pizza Margherita</t>
        </is>
      </c>
      <c r="B6" s="8">
        <v>420</v>
      </c>
      <c r="C6" s="9">
        <v>11.8</v>
      </c>
      <c r="D6" s="9">
        <v>2.35</v>
      </c>
      <c r="E6" s="10">
        <f>C6-D6</f>
        <v>9.450000000000001</v>
      </c>
      <c r="F6" s="10">
        <f>B6*E6</f>
        <v>3969.0000000000005</v>
      </c>
      <c r="G6" s="13">
        <f>IFERROR(B6/$B$11,0)</f>
        <v>0.30656934306569344</v>
      </c>
      <c r="H6" s="14" t="str">
        <f>IF(OR(A6="",B6&lt;=0),"",IF(AND(G6&gt;=$B$15,E6&gt;=$B$14),"Renner",IF(AND(G6&gt;=$B$15,E6&lt;$B$14),"Arbeitspferd",IF(AND(G6&lt;$B$15,E6&gt;=$B$14),"Puzzle","Penner"))))</f>
        <v>Renner</v>
      </c>
    </row>
    <row r="7">
      <c r="A7" t="inlineStr">
        <is>
          <t>Lasagne</t>
        </is>
      </c>
      <c r="B7" s="8">
        <v>190</v>
      </c>
      <c r="C7" s="9">
        <v>14.9</v>
      </c>
      <c r="D7" s="9">
        <v>4.1</v>
      </c>
      <c r="E7" s="10">
        <f>C7-D7</f>
        <v>10.8</v>
      </c>
      <c r="F7" s="10">
        <f>B7*E7</f>
        <v>2052.0</v>
      </c>
      <c r="G7" s="13">
        <f>IFERROR(B7/$B$11,0)</f>
        <v>0.1386861313868613</v>
      </c>
      <c r="H7" s="14" t="str">
        <f>IF(OR(A7="",B7&lt;=0),"",IF(AND(G7&gt;=$B$15,E7&gt;=$B$14),"Renner",IF(AND(G7&gt;=$B$15,E7&lt;$B$14),"Arbeitspferd",IF(AND(G7&lt;$B$15,E7&gt;=$B$14),"Puzzle","Penner"))))</f>
        <v>Renner</v>
      </c>
    </row>
    <row r="8">
      <c r="A8" t="inlineStr">
        <is>
          <t>Risotto Pilze</t>
        </is>
      </c>
      <c r="B8" s="8">
        <v>125</v>
      </c>
      <c r="C8" s="9">
        <v>16.5</v>
      </c>
      <c r="D8" s="9">
        <v>4.8</v>
      </c>
      <c r="E8" s="10">
        <f>C8-D8</f>
        <v>11.7</v>
      </c>
      <c r="F8" s="10">
        <f>B8*E8</f>
        <v>1462.5</v>
      </c>
      <c r="G8" s="13">
        <f>IFERROR(B8/$B$11,0)</f>
        <v>0.09124087591240876</v>
      </c>
      <c r="H8" s="14" t="str">
        <f>IF(OR(A8="",B8&lt;=0),"",IF(AND(G8&gt;=$B$15,E8&gt;=$B$14),"Renner",IF(AND(G8&gt;=$B$15,E8&lt;$B$14),"Arbeitspferd",IF(AND(G8&lt;$B$15,E8&gt;=$B$14),"Puzzle","Penner"))))</f>
        <v>Puzzle</v>
      </c>
    </row>
    <row r="9">
      <c r="A9" t="inlineStr">
        <is>
          <t>Salat Verde</t>
        </is>
      </c>
      <c r="B9" s="8">
        <v>95</v>
      </c>
      <c r="C9" s="9">
        <v>9.8</v>
      </c>
      <c r="D9" s="9">
        <v>2.2</v>
      </c>
      <c r="E9" s="10">
        <f>C9-D9</f>
        <v>7.6000000000000005</v>
      </c>
      <c r="F9" s="10">
        <f>B9*E9</f>
        <v>722.0</v>
      </c>
      <c r="G9" s="13">
        <f>IFERROR(B9/$B$11,0)</f>
        <v>0.06934306569343066</v>
      </c>
      <c r="H9" s="14" t="str">
        <f>IF(OR(A9="",B9&lt;=0),"",IF(AND(G9&gt;=$B$15,E9&gt;=$B$14),"Renner",IF(AND(G9&gt;=$B$15,E9&lt;$B$14),"Arbeitspferd",IF(AND(G9&lt;$B$15,E9&gt;=$B$14),"Puzzle","Penner"))))</f>
        <v>Penner</v>
      </c>
    </row>
    <row r="10">
      <c r="A10" t="inlineStr">
        <is>
          <t>Tiramisu</t>
        </is>
      </c>
      <c r="B10" s="8">
        <v>230</v>
      </c>
      <c r="C10" s="9">
        <v>7.9</v>
      </c>
      <c r="D10" s="9">
        <v>1.65</v>
      </c>
      <c r="E10" s="10">
        <f>C10-D10</f>
        <v>6.25</v>
      </c>
      <c r="F10" s="10">
        <f>B10*E10</f>
        <v>1437.5</v>
      </c>
      <c r="G10" s="13">
        <f>IFERROR(B10/$B$11,0)</f>
        <v>0.1678832116788321</v>
      </c>
      <c r="H10" s="14" t="str">
        <f>IF(OR(A10="",B10&lt;=0),"",IF(AND(G10&gt;=$B$15,E10&gt;=$B$14),"Renner",IF(AND(G10&gt;=$B$15,E10&lt;$B$14),"Arbeitspferd",IF(AND(G10&lt;$B$15,E10&gt;=$B$14),"Puzzle","Penner"))))</f>
        <v>Arbeitspferd</v>
      </c>
    </row>
    <row r="11">
      <c r="A11" s="4" t="inlineStr">
        <is>
          <t>Summen</t>
        </is>
      </c>
      <c r="B11" s="15">
        <f>SUM(B5:B10)</f>
        <v>1370</v>
      </c>
      <c r="C11"/>
      <c r="D11"/>
      <c r="E11"/>
      <c r="F11" s="11">
        <f>SUM(F5:F10)</f>
        <v>12867.0</v>
      </c>
      <c r="G11" s="13">
        <f>SUM(G5:G10)</f>
        <v>1</v>
      </c>
    </row>
    <row r="12"/>
    <row r="13">
      <c r="A13" s="4" t="inlineStr">
        <is>
          <t>Schwellenwerte</t>
        </is>
      </c>
      <c r="B13" s="4" t="inlineStr">
        <is>
          <t>Wert</t>
        </is>
      </c>
      <c r="C13" s="4" t="inlineStr">
        <is>
          <t>Definition</t>
        </is>
      </c>
    </row>
    <row r="14">
      <c r="A14" s="6" t="inlineStr">
        <is>
          <t>Gewichteter Ø-DB / Stück</t>
        </is>
      </c>
      <c r="B14" s="11">
        <f>IFERROR(F11/B11,0)</f>
        <v>9.391970802919708</v>
      </c>
      <c r="C14" s="7" t="inlineStr">
        <is>
          <t>Summe DB / Summe verkaufte Einheiten; bei 0 Verkäufen = 0</t>
        </is>
      </c>
    </row>
    <row r="15">
      <c r="A15" s="6" t="inlineStr">
        <is>
          <t>Beliebtheitsschwelle</t>
        </is>
      </c>
      <c r="B15" s="13">
        <f>IFERROR(70%/COUNTIF(A5:A10,"&lt;&gt;"),0)</f>
        <v>0.11666666666666665</v>
      </c>
      <c r="C15" s="7" t="inlineStr">
        <is>
          <t>70 % × theoretischer Gleichanteil; bei leerer Karte = 0</t>
        </is>
      </c>
    </row>
    <row r="16">
      <c r="A16" s="6" t="inlineStr">
        <is>
          <t>Gruppen</t>
        </is>
      </c>
      <c r="B16" s="7" t="inlineStr">
        <is>
          <t>Renner / Arbeitspferd / Puzzle / Penner</t>
        </is>
      </c>
      <c r="C16" s="7" t="inlineStr">
        <is>
          <t>beliebt + hoher DB / beliebt + niedriger DB / weniger beliebt + hoher DB / beides niedrig</t>
        </is>
      </c>
    </row>
  </sheetData>
  <autoFilter ref="A4:H10"/>
  <mergeCells count="2">
    <mergeCell ref="A1:H1"/>
    <mergeCell ref="A2:H2"/>
  </mergeCells>
  <dataValidations count="2">
    <dataValidation type="whole" operator="greaterThanOrEqual" allowBlank="1" showInputMessage="1" promptTitle="Eingabe prüfen" prompt="Verkaufte Einheiten müssen eine ganze Zahl ab 0 sein." showErrorMessage="1" errorTitle="Ungültige Eingabe" error="Verkaufte Einheiten müssen eine ganze Zahl ab 0 sein." sqref="B5:B10">
      <formula1>0</formula1>
    </dataValidation>
    <dataValidation type="decimal" operator="greaterThanOrEqual" allowBlank="1" showInputMessage="1" promptTitle="Eingabe prüfen" prompt="Netto-Preis und Netto-Kosten müssen mindestens 0 sein." showErrorMessage="1" errorTitle="Ungültige Eingabe" error="Netto-Preis und Netto-Kosten müssen mindestens 0 sein." sqref="C5:D10">
      <formula1>0</formula1>
    </dataValidation>
  </dataValidations>
  <pageMargins left="0.35" right="0.35" top="0.5" bottom="0.5" header="0.2" footer="0.2"/>
  <pageSetup orientation="landscape" fitToWidth="1" fitToHeight="0"/>
</worksheet>
</file>